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6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<sst xmlns="http://schemas.openxmlformats.org/spreadsheetml/2006/main" count="41" uniqueCount="28">
  <si>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ここでは、ﾁｪｰﾝｻｲｽﾞを変換される際に何ﾘﾝｸのﾁｪｰﾝを購入すればよいのか</t>
  </si>
  <si>
    <t>ﾁｪ-ﾝｻｲｽﾞ</t>
  </si>
  <si>
    <t>ﾋﾟｯﾁ（mm)</t>
  </si>
  <si>
    <t>T</t>
  </si>
  <si>
    <t>L</t>
  </si>
  <si>
    <t>T</t>
  </si>
  <si>
    <t>新規ﾘﾝｸ数？</t>
  </si>
  <si>
    <t>LINKS</t>
  </si>
  <si>
    <r>
      <t>尚、端数が出た場合（120.2等）には</t>
    </r>
    <r>
      <rPr>
        <sz val="11"/>
        <rFont val="ＭＳ Ｐゴシック"/>
        <family val="0"/>
      </rPr>
      <t>2ﾘﾝｸ上げて偶数にしてください</t>
    </r>
  </si>
  <si>
    <t>今付いているﾁｪ-ﾝｻｲｽﾞ</t>
  </si>
  <si>
    <t>今付いているﾁｪｰﾝのﾘﾝｸ(ｺﾏ)数</t>
  </si>
  <si>
    <t>新規ﾁｪ-ﾝｻｲｽﾞ</t>
  </si>
  <si>
    <t>速度はどう変わる？</t>
  </si>
  <si>
    <r>
      <t>現行スピード　50km</t>
    </r>
    <r>
      <rPr>
        <sz val="11"/>
        <rFont val="ＭＳ Ｐゴシック"/>
        <family val="0"/>
      </rPr>
      <t xml:space="preserve">     --&gt;</t>
    </r>
  </si>
  <si>
    <r>
      <t>現行スピード 100km</t>
    </r>
    <r>
      <rPr>
        <sz val="11"/>
        <rFont val="ＭＳ Ｐゴシック"/>
        <family val="0"/>
      </rPr>
      <t xml:space="preserve">    --&gt;</t>
    </r>
  </si>
  <si>
    <r>
      <t xml:space="preserve">現行スピード 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km</t>
    </r>
    <r>
      <rPr>
        <sz val="11"/>
        <rFont val="ＭＳ Ｐゴシック"/>
        <family val="0"/>
      </rPr>
      <t xml:space="preserve">    --&gt;</t>
    </r>
  </si>
  <si>
    <r>
      <t>現行スピード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50</t>
    </r>
    <r>
      <rPr>
        <sz val="11"/>
        <rFont val="ＭＳ Ｐゴシック"/>
        <family val="0"/>
      </rPr>
      <t>km</t>
    </r>
    <r>
      <rPr>
        <sz val="11"/>
        <rFont val="ＭＳ Ｐゴシック"/>
        <family val="0"/>
      </rPr>
      <t xml:space="preserve">    --&gt;</t>
    </r>
  </si>
  <si>
    <r>
      <t>k</t>
    </r>
    <r>
      <rPr>
        <sz val="11"/>
        <rFont val="ＭＳ Ｐゴシック"/>
        <family val="0"/>
      </rPr>
      <t>m</t>
    </r>
  </si>
  <si>
    <t>ﾁｪｰﾝのﾘﾝｸ数を求める式</t>
  </si>
  <si>
    <t>頭を悩ませた方も多いと思います。そんな方の為に便利な計算式をご用意いたしました。</t>
  </si>
  <si>
    <t>但しここではｺﾝﾊﾞｰﾄされた時のﾁｪｰﾝの概算のﾘﾝｸ数しか算出されませんので御了承下さい。</t>
  </si>
  <si>
    <r>
      <t>今付いているﾄﾞﾗｲﾌﾞ(</t>
    </r>
    <r>
      <rPr>
        <sz val="11"/>
        <rFont val="ＭＳ Ｐゴシック"/>
        <family val="0"/>
      </rPr>
      <t>F</t>
    </r>
    <r>
      <rPr>
        <sz val="11"/>
        <rFont val="ＭＳ Ｐゴシック"/>
        <family val="0"/>
      </rPr>
      <t>)ｽﾌﾟﾛｹの歯数</t>
    </r>
  </si>
  <si>
    <r>
      <t>今付いているﾄﾞﾘﾌﾞﾝ(</t>
    </r>
    <r>
      <rPr>
        <sz val="11"/>
        <rFont val="ＭＳ Ｐゴシック"/>
        <family val="0"/>
      </rPr>
      <t>R</t>
    </r>
    <r>
      <rPr>
        <sz val="11"/>
        <rFont val="ＭＳ Ｐゴシック"/>
        <family val="0"/>
      </rPr>
      <t>)ｽﾌﾟﾛｹの歯数</t>
    </r>
  </si>
  <si>
    <r>
      <t>新規に付けるﾄﾞﾗｲﾌﾞ(</t>
    </r>
    <r>
      <rPr>
        <sz val="11"/>
        <rFont val="ＭＳ Ｐゴシック"/>
        <family val="0"/>
      </rPr>
      <t>F</t>
    </r>
    <r>
      <rPr>
        <sz val="11"/>
        <rFont val="ＭＳ Ｐゴシック"/>
        <family val="0"/>
      </rPr>
      <t>)ｽﾌﾟﾛｹの歯数</t>
    </r>
  </si>
  <si>
    <r>
      <t>新規に付けるﾄﾞﾘﾌﾞﾝ(</t>
    </r>
    <r>
      <rPr>
        <sz val="11"/>
        <rFont val="ＭＳ Ｐゴシック"/>
        <family val="0"/>
      </rPr>
      <t>R</t>
    </r>
    <r>
      <rPr>
        <sz val="11"/>
        <rFont val="ＭＳ Ｐゴシック"/>
        <family val="0"/>
      </rPr>
      <t>)ｽﾌﾟﾛｹの歯数</t>
    </r>
  </si>
  <si>
    <t>型</t>
  </si>
  <si>
    <t>rpm</t>
  </si>
  <si>
    <r>
      <t>rpm　　</t>
    </r>
    <r>
      <rPr>
        <sz val="11"/>
        <rFont val="ＭＳ Ｐゴシック"/>
        <family val="0"/>
      </rPr>
      <t>--&gt;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</si>
</sst>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00000"/>
    <numFmt numFmtId="181" formatCode="0.00000"/>
    <numFmt numFmtId="182" formatCode="0.0000"/>
    <numFmt numFmtId="183" formatCode="0.000"/>
    <numFmt numFmtId="184" formatCode="0.0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i/>
      <sz val="16"/>
      <color indexed="12"/>
      <name val="ＭＳ 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0" fontId="0" fillId="0" borderId="0" xfId="21" applyBorder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2" fontId="4" fillId="0" borderId="4" xfId="21" applyNumberFormat="1" applyFont="1" applyBorder="1" applyAlignment="1">
      <alignment horizontal="center"/>
      <protection/>
    </xf>
    <xf numFmtId="179" fontId="0" fillId="0" borderId="1" xfId="21" applyNumberFormat="1" applyFont="1" applyBorder="1" applyAlignment="1">
      <alignment horizontal="center"/>
      <protection/>
    </xf>
    <xf numFmtId="1" fontId="0" fillId="0" borderId="0" xfId="21" applyNumberFormat="1" applyFont="1">
      <alignment/>
      <protection/>
    </xf>
    <xf numFmtId="0" fontId="0" fillId="2" borderId="0" xfId="21" applyFill="1">
      <alignment/>
      <protection/>
    </xf>
    <xf numFmtId="0" fontId="0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7" fillId="2" borderId="0" xfId="21" applyFont="1" applyFill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ﾁｪ-ﾝのﾘﾝｸ数を求める算出式" xfId="21"/>
    <cellStyle name="Followed Hyperlink" xfId="22"/>
  </cellStyles>
  <dxfs count="4">
    <dxf>
      <border/>
    </dxf>
    <dxf>
      <font>
        <color rgb="FFFF0000"/>
      </font>
      <border/>
    </dxf>
    <dxf>
      <font>
        <color rgb="FF0000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workbookViewId="0" topLeftCell="A1">
      <selection activeCell="E5" sqref="E5"/>
    </sheetView>
  </sheetViews>
  <sheetFormatPr defaultColWidth="9.00390625" defaultRowHeight="13.5"/>
  <cols>
    <col min="1" max="1" width="31.75390625" style="1" customWidth="1"/>
    <col min="2" max="2" width="10.625" style="1" customWidth="1"/>
    <col min="3" max="3" width="8.875" style="1" customWidth="1"/>
    <col min="4" max="4" width="3.875" style="1" customWidth="1"/>
    <col min="5" max="5" width="12.625" style="1" bestFit="1" customWidth="1"/>
    <col min="6" max="6" width="8.875" style="1" customWidth="1"/>
    <col min="7" max="8" width="8.875" style="1" hidden="1" customWidth="1"/>
    <col min="9" max="9" width="12.75390625" style="1" hidden="1" customWidth="1"/>
    <col min="10" max="10" width="9.375" style="1" hidden="1" customWidth="1"/>
    <col min="11" max="16384" width="8.875" style="1" customWidth="1"/>
  </cols>
  <sheetData>
    <row r="1" spans="1:11" ht="18.7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13.5">
      <c r="A2" s="2" t="s">
        <v>0</v>
      </c>
    </row>
    <row r="3" ht="13.5">
      <c r="A3" s="2" t="s">
        <v>19</v>
      </c>
    </row>
    <row r="4" ht="13.5">
      <c r="A4" s="2" t="s">
        <v>20</v>
      </c>
    </row>
    <row r="5" ht="13.5">
      <c r="A5" s="2" t="s">
        <v>8</v>
      </c>
    </row>
    <row r="6" ht="14.25" thickBot="1">
      <c r="A6" s="2"/>
    </row>
    <row r="7" spans="1:10" ht="13.5">
      <c r="A7" s="2" t="s">
        <v>9</v>
      </c>
      <c r="B7" s="7"/>
      <c r="C7" s="3"/>
      <c r="G7" s="1" t="e">
        <f>VLOOKUP(B7,I8:J18,2,FALSE)</f>
        <v>#N/A</v>
      </c>
      <c r="I7" s="6" t="s">
        <v>1</v>
      </c>
      <c r="J7" s="6" t="s">
        <v>2</v>
      </c>
    </row>
    <row r="8" spans="1:10" ht="13.5">
      <c r="A8" s="2" t="s">
        <v>21</v>
      </c>
      <c r="B8" s="8"/>
      <c r="C8" s="2" t="s">
        <v>3</v>
      </c>
      <c r="I8" s="12">
        <v>215</v>
      </c>
      <c r="J8" s="6">
        <v>7</v>
      </c>
    </row>
    <row r="9" spans="1:10" ht="13.5">
      <c r="A9" s="2" t="s">
        <v>22</v>
      </c>
      <c r="B9" s="8"/>
      <c r="C9" s="2" t="s">
        <v>3</v>
      </c>
      <c r="I9" s="12">
        <v>219</v>
      </c>
      <c r="J9" s="6">
        <v>7.774</v>
      </c>
    </row>
    <row r="10" spans="1:10" ht="14.25" thickBot="1">
      <c r="A10" s="2" t="s">
        <v>10</v>
      </c>
      <c r="B10" s="9"/>
      <c r="C10" s="2" t="s">
        <v>4</v>
      </c>
      <c r="I10" s="12">
        <v>35</v>
      </c>
      <c r="J10" s="6">
        <v>9.525</v>
      </c>
    </row>
    <row r="11" spans="9:10" ht="14.25" thickBot="1">
      <c r="I11" s="12">
        <v>415</v>
      </c>
      <c r="J11" s="6">
        <v>12.7</v>
      </c>
    </row>
    <row r="12" spans="1:10" ht="13.5">
      <c r="A12" s="2" t="s">
        <v>11</v>
      </c>
      <c r="B12" s="7"/>
      <c r="C12" s="3"/>
      <c r="G12" s="1" t="e">
        <f>VLOOKUP(B12,I8:J18,2,FALSE)</f>
        <v>#N/A</v>
      </c>
      <c r="I12" s="12">
        <v>420</v>
      </c>
      <c r="J12" s="6">
        <v>12.7</v>
      </c>
    </row>
    <row r="13" spans="1:10" ht="13.5">
      <c r="A13" s="2" t="s">
        <v>23</v>
      </c>
      <c r="B13" s="10"/>
      <c r="C13" s="2" t="s">
        <v>5</v>
      </c>
      <c r="I13" s="12">
        <v>428</v>
      </c>
      <c r="J13" s="6">
        <v>12.7</v>
      </c>
    </row>
    <row r="14" spans="1:10" ht="13.5">
      <c r="A14" s="2" t="s">
        <v>24</v>
      </c>
      <c r="B14" s="10"/>
      <c r="C14" s="2" t="s">
        <v>5</v>
      </c>
      <c r="I14" s="12">
        <v>520</v>
      </c>
      <c r="J14" s="6">
        <v>15.875</v>
      </c>
    </row>
    <row r="15" spans="1:10" ht="14.25" thickBot="1">
      <c r="A15" s="4" t="s">
        <v>6</v>
      </c>
      <c r="B15" s="11">
        <f>IF(ISERROR((((B10*G7)/G12))+((((B13+B14))-(((B8*G7/G12+B9*G7/G12))))/2)),"",(((B10*G7)/G12))+((((B13+B14))-(((B8*G7/G12+B9*G7/G12))))/2))</f>
      </c>
      <c r="C15" s="4" t="s">
        <v>7</v>
      </c>
      <c r="I15" s="12">
        <v>525</v>
      </c>
      <c r="J15" s="6">
        <v>15.875</v>
      </c>
    </row>
    <row r="16" spans="9:10" ht="13.5">
      <c r="I16" s="12">
        <v>530</v>
      </c>
      <c r="J16" s="6">
        <v>15.875</v>
      </c>
    </row>
    <row r="17" spans="9:10" ht="13.5">
      <c r="I17" s="12">
        <v>630</v>
      </c>
      <c r="J17" s="6">
        <v>19.05</v>
      </c>
    </row>
    <row r="18" spans="2:10" ht="13.5">
      <c r="B18" s="16">
        <f>IF(ISERROR(IF(G21=1,"定速",IF(G21&gt;1,"高速","加速"))),"",(IF(G21=1,"定速",IF(G21&gt;1,"高速","加速"))))</f>
      </c>
      <c r="C18" s="2" t="s">
        <v>25</v>
      </c>
      <c r="I18" s="12">
        <v>632</v>
      </c>
      <c r="J18" s="6">
        <v>19.05</v>
      </c>
    </row>
    <row r="19" ht="13.5">
      <c r="I19" s="5"/>
    </row>
    <row r="20" spans="1:9" ht="13.5">
      <c r="A20" s="2" t="s">
        <v>12</v>
      </c>
      <c r="E20" s="2"/>
      <c r="I20" s="5"/>
    </row>
    <row r="21" spans="1:12" ht="13.5">
      <c r="A21" s="2" t="s">
        <v>13</v>
      </c>
      <c r="B21" s="13">
        <f>IF(ISERROR($B$9/$B$8/($B$14/$B$13)*50),"",($B$9/$B$8/($B$14/$B$13)*50))</f>
      </c>
      <c r="C21" s="2" t="s">
        <v>17</v>
      </c>
      <c r="E21" s="1">
        <v>1000</v>
      </c>
      <c r="F21" s="2" t="s">
        <v>27</v>
      </c>
      <c r="G21" s="1" t="e">
        <f>$B$9/$B$8/($B$14/$B$13)</f>
        <v>#DIV/0!</v>
      </c>
      <c r="I21" s="5"/>
      <c r="K21" s="13">
        <f>IF(ISERROR($B$8/$B$9/($B$13/$B$14)*E21),"",($B$8/$B$9/($B$13/$B$14)*E21))</f>
      </c>
      <c r="L21" s="2" t="s">
        <v>26</v>
      </c>
    </row>
    <row r="22" spans="1:12" ht="13.5">
      <c r="A22" s="2" t="s">
        <v>14</v>
      </c>
      <c r="B22" s="13">
        <f>IF(ISERROR($B$9/$B$8/($B$14/$B$13)*100),"",($B$9/$B$8/($B$14/$B$13)*100))</f>
      </c>
      <c r="C22" s="2" t="s">
        <v>17</v>
      </c>
      <c r="E22" s="1">
        <v>5000</v>
      </c>
      <c r="F22" s="2" t="s">
        <v>27</v>
      </c>
      <c r="I22" s="5"/>
      <c r="K22" s="13">
        <f>IF(ISERROR($B$8/$B$9/($B$13/$B$14)*E22),"",($B$8/$B$9/($B$13/$B$14)*E22))</f>
      </c>
      <c r="L22" s="2" t="s">
        <v>26</v>
      </c>
    </row>
    <row r="23" spans="1:12" ht="13.5">
      <c r="A23" s="2" t="s">
        <v>16</v>
      </c>
      <c r="B23" s="13">
        <f>IF(ISERROR($B$9/$B$8/($B$14/$B$13)*150),"",($B$9/$B$8/($B$14/$B$13)*150))</f>
      </c>
      <c r="C23" s="2" t="s">
        <v>17</v>
      </c>
      <c r="E23" s="1">
        <v>10000</v>
      </c>
      <c r="F23" s="2" t="s">
        <v>27</v>
      </c>
      <c r="I23" s="5"/>
      <c r="K23" s="13">
        <f>IF(ISERROR($B$8/$B$9/($B$13/$B$14)*E23),"",($B$8/$B$9/($B$13/$B$14)*E23))</f>
      </c>
      <c r="L23" s="2" t="s">
        <v>26</v>
      </c>
    </row>
    <row r="24" spans="1:12" ht="13.5">
      <c r="A24" s="2" t="s">
        <v>15</v>
      </c>
      <c r="B24" s="13">
        <f>IF(ISERROR($B$9/$B$8/($B$14/$B$13)*200),"",($B$9/$B$8/($B$14/$B$13)*200))</f>
      </c>
      <c r="C24" s="2" t="s">
        <v>17</v>
      </c>
      <c r="E24" s="1">
        <v>15000</v>
      </c>
      <c r="F24" s="2" t="s">
        <v>27</v>
      </c>
      <c r="I24" s="5"/>
      <c r="K24" s="13">
        <f>IF(ISERROR($B$8/$B$9/($B$13/$B$14)*E24),"",($B$8/$B$9/($B$13/$B$14)*E24))</f>
      </c>
      <c r="L24" s="2" t="s">
        <v>26</v>
      </c>
    </row>
    <row r="25" spans="5:12" ht="13.5">
      <c r="E25" s="1">
        <v>20000</v>
      </c>
      <c r="F25" s="2" t="s">
        <v>27</v>
      </c>
      <c r="I25" s="5"/>
      <c r="K25" s="13">
        <f>IF(ISERROR($B$8/$B$9/($B$13/$B$14)*E25),"",($B$8/$B$9/($B$13/$B$14)*E25))</f>
      </c>
      <c r="L25" s="2" t="s">
        <v>26</v>
      </c>
    </row>
    <row r="26" spans="1:11" ht="13.5">
      <c r="A26" s="15"/>
      <c r="C26" s="15"/>
      <c r="D26" s="15"/>
      <c r="E26" s="15"/>
      <c r="F26" s="15"/>
      <c r="G26" s="15"/>
      <c r="H26" s="15"/>
      <c r="I26" s="15"/>
      <c r="J26" s="15"/>
      <c r="K26" s="15"/>
    </row>
    <row r="28" spans="1:11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</sheetData>
  <mergeCells count="1">
    <mergeCell ref="A1:K1"/>
  </mergeCells>
  <conditionalFormatting sqref="B7">
    <cfRule type="cellIs" priority="1" dxfId="0" operator="equal" stopIfTrue="1">
      <formula>215</formula>
    </cfRule>
  </conditionalFormatting>
  <conditionalFormatting sqref="B18">
    <cfRule type="cellIs" priority="2" dxfId="1" operator="equal" stopIfTrue="1">
      <formula>"加速"</formula>
    </cfRule>
    <cfRule type="cellIs" priority="3" dxfId="2" operator="equal" stopIfTrue="1">
      <formula>"高速"</formula>
    </cfRule>
    <cfRule type="cellIs" priority="4" dxfId="3" operator="equal" stopIfTrue="1">
      <formula>"定速"</formula>
    </cfRule>
  </conditionalFormatting>
  <dataValidations count="1">
    <dataValidation type="list" allowBlank="1" showInputMessage="1" showErrorMessage="1" sqref="B12 B7">
      <formula1>$I$8:$I$18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AFAM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山浦　英二</dc:creator>
  <cp:keywords/>
  <dc:description/>
  <cp:lastModifiedBy>株式会社 アファム・ジャパン</cp:lastModifiedBy>
  <dcterms:created xsi:type="dcterms:W3CDTF">2000-01-28T00:58:49Z</dcterms:created>
  <dcterms:modified xsi:type="dcterms:W3CDTF">2006-05-31T06:34:44Z</dcterms:modified>
  <cp:category/>
  <cp:version/>
  <cp:contentType/>
  <cp:contentStatus/>
</cp:coreProperties>
</file>